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0" yWindow="315" windowWidth="19320" windowHeight="9180"/>
  </bookViews>
  <sheets>
    <sheet name="Hárok1" sheetId="1" r:id="rId1"/>
  </sheets>
  <calcPr calcId="145621"/>
</workbook>
</file>

<file path=xl/calcChain.xml><?xml version="1.0" encoding="utf-8"?>
<calcChain xmlns="http://schemas.openxmlformats.org/spreadsheetml/2006/main">
  <c r="H49" i="1" l="1"/>
  <c r="E50" i="1"/>
  <c r="G49" i="1"/>
  <c r="F49" i="1"/>
  <c r="E49" i="1"/>
  <c r="D49" i="1"/>
  <c r="G46" i="1"/>
  <c r="F46" i="1"/>
  <c r="E46" i="1"/>
  <c r="D46" i="1"/>
  <c r="G44" i="1"/>
  <c r="F44" i="1"/>
  <c r="E44" i="1"/>
  <c r="D44" i="1"/>
  <c r="F43" i="1"/>
  <c r="F50" i="1" s="1"/>
  <c r="E43" i="1"/>
  <c r="D43" i="1"/>
  <c r="D50" i="1" s="1"/>
  <c r="F41" i="1"/>
  <c r="E41" i="1"/>
  <c r="D41" i="1"/>
  <c r="G38" i="1"/>
  <c r="F38" i="1"/>
  <c r="E38" i="1"/>
  <c r="D38" i="1"/>
  <c r="F26" i="1" l="1"/>
  <c r="F23" i="1"/>
  <c r="F13" i="1"/>
  <c r="F31" i="1" l="1"/>
  <c r="E31" i="1"/>
  <c r="D31" i="1"/>
  <c r="E13" i="1" l="1"/>
  <c r="D13" i="1"/>
  <c r="E26" i="1"/>
  <c r="D26" i="1"/>
  <c r="E23" i="1"/>
  <c r="D23" i="1"/>
  <c r="G26" i="1" l="1"/>
  <c r="G23" i="1"/>
  <c r="G31" i="1" s="1"/>
  <c r="G13" i="1"/>
  <c r="G41" i="1" s="1"/>
  <c r="G43" i="1" s="1"/>
  <c r="G50" i="1" s="1"/>
  <c r="C49" i="1"/>
  <c r="C46" i="1"/>
  <c r="C44" i="1"/>
  <c r="C38" i="1"/>
  <c r="C26" i="1"/>
  <c r="C23" i="1"/>
  <c r="C13" i="1"/>
  <c r="C41" i="1" s="1"/>
  <c r="C43" i="1" s="1"/>
  <c r="C50" i="1" l="1"/>
  <c r="C31" i="1"/>
  <c r="I49" i="1" l="1"/>
  <c r="I44" i="1"/>
  <c r="I46" i="1" s="1"/>
  <c r="H44" i="1"/>
  <c r="H46" i="1" s="1"/>
  <c r="I38" i="1" l="1"/>
  <c r="H38" i="1"/>
  <c r="I26" i="1" l="1"/>
  <c r="I23" i="1"/>
  <c r="I13" i="1"/>
  <c r="H26" i="1"/>
  <c r="H23" i="1"/>
  <c r="H13" i="1"/>
  <c r="I41" i="1" l="1"/>
  <c r="I43" i="1" s="1"/>
  <c r="I50" i="1" s="1"/>
  <c r="H41" i="1"/>
  <c r="H43" i="1" s="1"/>
  <c r="H50" i="1" s="1"/>
  <c r="H31" i="1"/>
  <c r="I31" i="1"/>
</calcChain>
</file>

<file path=xl/sharedStrings.xml><?xml version="1.0" encoding="utf-8"?>
<sst xmlns="http://schemas.openxmlformats.org/spreadsheetml/2006/main" count="54" uniqueCount="51">
  <si>
    <t>ek.klasifikácia</t>
  </si>
  <si>
    <t>Názov</t>
  </si>
  <si>
    <t>daň z príjmov FO</t>
  </si>
  <si>
    <t>daň z nehnuteľností</t>
  </si>
  <si>
    <t>daň za psa</t>
  </si>
  <si>
    <t>daň za NHP</t>
  </si>
  <si>
    <t>daň z prodajných automatov</t>
  </si>
  <si>
    <t>daň za ubytovanie</t>
  </si>
  <si>
    <t>daň za ZVP</t>
  </si>
  <si>
    <t>poplatok za KO</t>
  </si>
  <si>
    <t>za dobývací priestor</t>
  </si>
  <si>
    <t>Daňové príjmy spolu</t>
  </si>
  <si>
    <t>príjmy z podnikania</t>
  </si>
  <si>
    <t>správne poplatky</t>
  </si>
  <si>
    <t>príjmy z činnosti</t>
  </si>
  <si>
    <t>kapitálové príjmy</t>
  </si>
  <si>
    <t>iné nedaňové príjmy</t>
  </si>
  <si>
    <t>Nedaňové príjmy spolu</t>
  </si>
  <si>
    <t>tuzemské granty</t>
  </si>
  <si>
    <t>Transfery v rámci ver.správy</t>
  </si>
  <si>
    <t>Tuzemské bežné granty</t>
  </si>
  <si>
    <t>Tuzemské kapitálové granty</t>
  </si>
  <si>
    <t>Príjmy z prevodov</t>
  </si>
  <si>
    <t>Príjmy z úverov</t>
  </si>
  <si>
    <t>Príjmy škôl s PS</t>
  </si>
  <si>
    <t>Príjmy SPOLU</t>
  </si>
  <si>
    <t>príjmy z vkladov+ úroky</t>
  </si>
  <si>
    <t>príjmy z prenájmu</t>
  </si>
  <si>
    <t>príloha č. 1</t>
  </si>
  <si>
    <t>ďalšie poplatky a platby</t>
  </si>
  <si>
    <t>Rozdiel príjmov a výdavkov</t>
  </si>
  <si>
    <t>rozdiel</t>
  </si>
  <si>
    <t>Výdavky spolu</t>
  </si>
  <si>
    <t>zo zrušených daní+sankcie</t>
  </si>
  <si>
    <t>pokuty a penále</t>
  </si>
  <si>
    <t>Návrh 2021</t>
  </si>
  <si>
    <t>Plnenie 2018</t>
  </si>
  <si>
    <t>Návrh 2022</t>
  </si>
  <si>
    <t>Bežné príjmy</t>
  </si>
  <si>
    <t>Bežné výdavky</t>
  </si>
  <si>
    <t>Rozdiel</t>
  </si>
  <si>
    <t>Kapitálové príjmy</t>
  </si>
  <si>
    <t>Kapitálové výdavky</t>
  </si>
  <si>
    <t>FO príjmy</t>
  </si>
  <si>
    <t>FO výdavky</t>
  </si>
  <si>
    <t>spolu</t>
  </si>
  <si>
    <t>Prehľad príjmov Mesta Ružomberok 2018 -2023</t>
  </si>
  <si>
    <t>Plnenie 2019</t>
  </si>
  <si>
    <t>schválený R 2020</t>
  </si>
  <si>
    <t>Očakáv.skut.2020</t>
  </si>
  <si>
    <t>Návrh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</si>
</sst>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11"/>
      <color indexed="8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1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1" fillId="0" borderId="7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0" fillId="0" borderId="0" xfId="0" applyAlignment="1">
      <alignment wrapText="1"/>
    </xf>
    <xf numFmtId="3" fontId="1" fillId="0" borderId="7" xfId="0" applyNumberFormat="1" applyFont="1" applyBorder="1" applyAlignment="1">
      <alignment vertical="center"/>
    </xf>
    <xf numFmtId="3" fontId="2" fillId="0" borderId="9" xfId="0" applyNumberFormat="1" applyFont="1" applyBorder="1" applyAlignment="1">
      <alignment horizontal="right" vertical="center"/>
    </xf>
    <xf numFmtId="3" fontId="2" fillId="0" borderId="5" xfId="0" applyNumberFormat="1" applyFont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3" fontId="2" fillId="0" borderId="6" xfId="0" applyNumberFormat="1" applyFont="1" applyBorder="1" applyAlignment="1">
      <alignment vertical="center"/>
    </xf>
    <xf numFmtId="3" fontId="1" fillId="0" borderId="10" xfId="0" applyNumberFormat="1" applyFont="1" applyBorder="1" applyAlignment="1">
      <alignment horizontal="right" vertical="center"/>
    </xf>
    <xf numFmtId="3" fontId="1" fillId="0" borderId="3" xfId="0" applyNumberFormat="1" applyFont="1" applyFill="1" applyBorder="1" applyAlignment="1">
      <alignment vertical="center"/>
    </xf>
    <xf numFmtId="3" fontId="1" fillId="0" borderId="3" xfId="0" applyNumberFormat="1" applyFont="1" applyBorder="1" applyAlignment="1">
      <alignment vertical="center" wrapText="1"/>
    </xf>
    <xf numFmtId="3" fontId="1" fillId="0" borderId="3" xfId="0" applyNumberFormat="1" applyFont="1" applyBorder="1" applyAlignment="1">
      <alignment vertical="center"/>
    </xf>
    <xf numFmtId="0" fontId="4" fillId="0" borderId="0" xfId="0" applyFont="1"/>
    <xf numFmtId="0" fontId="5" fillId="0" borderId="0" xfId="0" applyFont="1"/>
    <xf numFmtId="0" fontId="6" fillId="0" borderId="2" xfId="0" applyFont="1" applyBorder="1"/>
    <xf numFmtId="0" fontId="1" fillId="0" borderId="7" xfId="0" applyFont="1" applyFill="1" applyBorder="1" applyAlignment="1">
      <alignment vertical="center"/>
    </xf>
    <xf numFmtId="3" fontId="2" fillId="0" borderId="9" xfId="0" applyNumberFormat="1" applyFont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3" fontId="1" fillId="0" borderId="7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11" xfId="0" applyBorder="1"/>
    <xf numFmtId="0" fontId="1" fillId="0" borderId="12" xfId="0" applyFont="1" applyFill="1" applyBorder="1" applyAlignment="1">
      <alignment vertical="center"/>
    </xf>
    <xf numFmtId="0" fontId="0" fillId="0" borderId="13" xfId="0" applyBorder="1"/>
    <xf numFmtId="0" fontId="1" fillId="0" borderId="14" xfId="0" applyFont="1" applyFill="1" applyBorder="1" applyAlignment="1">
      <alignment vertical="center"/>
    </xf>
    <xf numFmtId="0" fontId="0" fillId="0" borderId="15" xfId="0" applyBorder="1"/>
    <xf numFmtId="0" fontId="1" fillId="0" borderId="16" xfId="0" applyFont="1" applyFill="1" applyBorder="1" applyAlignment="1">
      <alignment vertical="center"/>
    </xf>
    <xf numFmtId="0" fontId="0" fillId="0" borderId="7" xfId="0" applyBorder="1"/>
    <xf numFmtId="0" fontId="1" fillId="0" borderId="17" xfId="0" applyFont="1" applyFill="1" applyBorder="1" applyAlignment="1">
      <alignment vertical="center"/>
    </xf>
    <xf numFmtId="0" fontId="0" fillId="0" borderId="5" xfId="0" applyBorder="1"/>
    <xf numFmtId="3" fontId="0" fillId="0" borderId="16" xfId="0" applyNumberFormat="1" applyBorder="1"/>
    <xf numFmtId="3" fontId="0" fillId="0" borderId="11" xfId="0" applyNumberFormat="1" applyBorder="1"/>
    <xf numFmtId="3" fontId="0" fillId="0" borderId="7" xfId="0" applyNumberFormat="1" applyBorder="1"/>
    <xf numFmtId="3" fontId="0" fillId="0" borderId="13" xfId="0" applyNumberFormat="1" applyBorder="1"/>
    <xf numFmtId="3" fontId="0" fillId="0" borderId="0" xfId="0" applyNumberFormat="1" applyBorder="1"/>
    <xf numFmtId="3" fontId="0" fillId="0" borderId="14" xfId="0" applyNumberFormat="1" applyBorder="1"/>
    <xf numFmtId="3" fontId="0" fillId="0" borderId="5" xfId="0" applyNumberFormat="1" applyBorder="1"/>
    <xf numFmtId="3" fontId="0" fillId="0" borderId="17" xfId="0" applyNumberFormat="1" applyBorder="1"/>
    <xf numFmtId="3" fontId="0" fillId="0" borderId="15" xfId="0" applyNumberFormat="1" applyBorder="1"/>
    <xf numFmtId="3" fontId="0" fillId="0" borderId="0" xfId="0" applyNumberFormat="1" applyFill="1" applyBorder="1"/>
    <xf numFmtId="0" fontId="8" fillId="0" borderId="7" xfId="0" applyFont="1" applyBorder="1"/>
    <xf numFmtId="3" fontId="8" fillId="0" borderId="7" xfId="0" applyNumberFormat="1" applyFont="1" applyBorder="1"/>
    <xf numFmtId="3" fontId="8" fillId="0" borderId="17" xfId="0" applyNumberFormat="1" applyFont="1" applyBorder="1"/>
    <xf numFmtId="0" fontId="8" fillId="0" borderId="5" xfId="0" applyFont="1" applyBorder="1"/>
    <xf numFmtId="3" fontId="8" fillId="0" borderId="5" xfId="0" applyNumberFormat="1" applyFont="1" applyBorder="1"/>
    <xf numFmtId="3" fontId="8" fillId="0" borderId="1" xfId="0" applyNumberFormat="1" applyFont="1" applyBorder="1"/>
    <xf numFmtId="3" fontId="8" fillId="0" borderId="0" xfId="0" applyNumberFormat="1" applyFont="1" applyBorder="1"/>
    <xf numFmtId="0" fontId="7" fillId="0" borderId="7" xfId="0" applyFont="1" applyBorder="1"/>
    <xf numFmtId="0" fontId="9" fillId="0" borderId="17" xfId="0" applyFont="1" applyFill="1" applyBorder="1" applyAlignment="1">
      <alignment vertical="center"/>
    </xf>
    <xf numFmtId="3" fontId="7" fillId="0" borderId="7" xfId="0" applyNumberFormat="1" applyFont="1" applyBorder="1"/>
    <xf numFmtId="3" fontId="7" fillId="0" borderId="2" xfId="0" applyNumberFormat="1" applyFont="1" applyBorder="1"/>
    <xf numFmtId="3" fontId="7" fillId="0" borderId="17" xfId="0" applyNumberFormat="1" applyFont="1" applyBorder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0"/>
  <sheetViews>
    <sheetView tabSelected="1" topLeftCell="A31" workbookViewId="0">
      <selection activeCell="I43" sqref="I43"/>
    </sheetView>
  </sheetViews>
  <sheetFormatPr defaultRowHeight="15" x14ac:dyDescent="0.25"/>
  <cols>
    <col min="1" max="1" width="14.140625" customWidth="1"/>
    <col min="2" max="2" width="25.7109375" bestFit="1" customWidth="1"/>
    <col min="3" max="3" width="12.85546875" bestFit="1" customWidth="1"/>
    <col min="4" max="4" width="12.85546875" customWidth="1"/>
    <col min="5" max="5" width="12" customWidth="1"/>
    <col min="6" max="6" width="12.28515625" customWidth="1"/>
    <col min="7" max="7" width="13.7109375" customWidth="1"/>
    <col min="8" max="8" width="14" customWidth="1"/>
    <col min="9" max="9" width="14.42578125" customWidth="1"/>
    <col min="13" max="13" width="24.7109375" customWidth="1"/>
  </cols>
  <sheetData>
    <row r="1" spans="1:16" ht="15.75" thickBot="1" x14ac:dyDescent="0.3">
      <c r="A1" s="22" t="s">
        <v>46</v>
      </c>
      <c r="H1" t="s">
        <v>28</v>
      </c>
    </row>
    <row r="2" spans="1:16" s="12" customFormat="1" ht="37.15" customHeight="1" thickBot="1" x14ac:dyDescent="0.3">
      <c r="A2" s="10" t="s">
        <v>0</v>
      </c>
      <c r="B2" s="11" t="s">
        <v>1</v>
      </c>
      <c r="C2" s="20" t="s">
        <v>36</v>
      </c>
      <c r="D2" s="20" t="s">
        <v>47</v>
      </c>
      <c r="E2" s="20" t="s">
        <v>48</v>
      </c>
      <c r="F2" s="20" t="s">
        <v>49</v>
      </c>
      <c r="G2" s="20" t="s">
        <v>35</v>
      </c>
      <c r="H2" s="11" t="s">
        <v>37</v>
      </c>
      <c r="I2" s="11" t="s">
        <v>50</v>
      </c>
    </row>
    <row r="3" spans="1:16" x14ac:dyDescent="0.25">
      <c r="A3" s="1">
        <v>111003</v>
      </c>
      <c r="B3" s="6" t="s">
        <v>2</v>
      </c>
      <c r="C3" s="15">
        <v>12171114</v>
      </c>
      <c r="D3" s="15">
        <v>13240044</v>
      </c>
      <c r="E3" s="14">
        <v>12700000</v>
      </c>
      <c r="F3" s="26">
        <v>12800000</v>
      </c>
      <c r="G3" s="14">
        <v>12500000</v>
      </c>
      <c r="H3" s="14">
        <v>12700000</v>
      </c>
      <c r="I3" s="14">
        <v>12700000</v>
      </c>
    </row>
    <row r="4" spans="1:16" x14ac:dyDescent="0.25">
      <c r="A4" s="1">
        <v>121</v>
      </c>
      <c r="B4" s="6" t="s">
        <v>3</v>
      </c>
      <c r="C4" s="15">
        <v>1770827</v>
      </c>
      <c r="D4" s="15">
        <v>1792586</v>
      </c>
      <c r="E4" s="14">
        <v>2050000</v>
      </c>
      <c r="F4" s="26">
        <v>2050000</v>
      </c>
      <c r="G4" s="14">
        <v>2050000</v>
      </c>
      <c r="H4" s="14">
        <v>2000000</v>
      </c>
      <c r="I4" s="14">
        <v>2100000</v>
      </c>
    </row>
    <row r="5" spans="1:16" x14ac:dyDescent="0.25">
      <c r="A5" s="1">
        <v>133001</v>
      </c>
      <c r="B5" s="6" t="s">
        <v>4</v>
      </c>
      <c r="C5" s="15">
        <v>22775</v>
      </c>
      <c r="D5" s="15">
        <v>22216</v>
      </c>
      <c r="E5" s="14">
        <v>21301</v>
      </c>
      <c r="F5" s="26">
        <v>21000</v>
      </c>
      <c r="G5" s="14">
        <v>20000</v>
      </c>
      <c r="H5" s="14">
        <v>0</v>
      </c>
      <c r="I5" s="14">
        <v>0</v>
      </c>
    </row>
    <row r="6" spans="1:16" x14ac:dyDescent="0.25">
      <c r="A6" s="1">
        <v>133003</v>
      </c>
      <c r="B6" s="6" t="s">
        <v>5</v>
      </c>
      <c r="C6" s="15">
        <v>210</v>
      </c>
      <c r="D6" s="15">
        <v>210</v>
      </c>
      <c r="E6" s="14">
        <v>200</v>
      </c>
      <c r="F6" s="26">
        <v>210</v>
      </c>
      <c r="G6" s="14">
        <v>200</v>
      </c>
      <c r="H6" s="14">
        <v>200</v>
      </c>
      <c r="I6" s="14">
        <v>200</v>
      </c>
    </row>
    <row r="7" spans="1:16" x14ac:dyDescent="0.25">
      <c r="A7" s="1">
        <v>133004</v>
      </c>
      <c r="B7" s="6" t="s">
        <v>6</v>
      </c>
      <c r="C7" s="15">
        <v>834</v>
      </c>
      <c r="D7" s="15">
        <v>805</v>
      </c>
      <c r="E7" s="14">
        <v>800</v>
      </c>
      <c r="F7" s="26">
        <v>840</v>
      </c>
      <c r="G7" s="14">
        <v>800</v>
      </c>
      <c r="H7" s="14">
        <v>800</v>
      </c>
      <c r="I7" s="14">
        <v>800</v>
      </c>
    </row>
    <row r="8" spans="1:16" x14ac:dyDescent="0.25">
      <c r="A8" s="1">
        <v>133006</v>
      </c>
      <c r="B8" s="6" t="s">
        <v>7</v>
      </c>
      <c r="C8" s="15">
        <v>86689</v>
      </c>
      <c r="D8" s="15">
        <v>105135</v>
      </c>
      <c r="E8" s="14">
        <v>130000</v>
      </c>
      <c r="F8" s="26">
        <v>100000</v>
      </c>
      <c r="G8" s="14">
        <v>100000</v>
      </c>
      <c r="H8" s="14">
        <v>100000</v>
      </c>
      <c r="I8" s="14">
        <v>100000</v>
      </c>
      <c r="P8" s="23"/>
    </row>
    <row r="9" spans="1:16" x14ac:dyDescent="0.25">
      <c r="A9" s="1">
        <v>133012</v>
      </c>
      <c r="B9" s="6" t="s">
        <v>8</v>
      </c>
      <c r="C9" s="15">
        <v>27345</v>
      </c>
      <c r="D9" s="15">
        <v>27041</v>
      </c>
      <c r="E9" s="14">
        <v>25000</v>
      </c>
      <c r="F9" s="26">
        <v>13000</v>
      </c>
      <c r="G9" s="14">
        <v>25000</v>
      </c>
      <c r="H9" s="14">
        <v>25000</v>
      </c>
      <c r="I9" s="14">
        <v>25000</v>
      </c>
    </row>
    <row r="10" spans="1:16" x14ac:dyDescent="0.25">
      <c r="A10" s="1">
        <v>133013</v>
      </c>
      <c r="B10" s="6" t="s">
        <v>9</v>
      </c>
      <c r="C10" s="15">
        <v>1077886</v>
      </c>
      <c r="D10" s="15">
        <v>1017680</v>
      </c>
      <c r="E10" s="14">
        <v>1240000</v>
      </c>
      <c r="F10" s="26">
        <v>1240000</v>
      </c>
      <c r="G10" s="14">
        <v>1700000</v>
      </c>
      <c r="H10" s="14">
        <v>1700000</v>
      </c>
      <c r="I10" s="14">
        <v>1700000</v>
      </c>
    </row>
    <row r="11" spans="1:16" x14ac:dyDescent="0.25">
      <c r="A11" s="1">
        <v>134001</v>
      </c>
      <c r="B11" s="6" t="s">
        <v>10</v>
      </c>
      <c r="C11" s="15">
        <v>2602</v>
      </c>
      <c r="D11" s="15">
        <v>2602</v>
      </c>
      <c r="E11" s="14">
        <v>2600</v>
      </c>
      <c r="F11" s="26">
        <v>2070</v>
      </c>
      <c r="G11" s="14">
        <v>2600</v>
      </c>
      <c r="H11" s="14">
        <v>2600</v>
      </c>
      <c r="I11" s="14">
        <v>2600</v>
      </c>
    </row>
    <row r="12" spans="1:16" ht="15.75" thickBot="1" x14ac:dyDescent="0.3">
      <c r="A12" s="1">
        <v>139</v>
      </c>
      <c r="B12" s="7" t="s">
        <v>33</v>
      </c>
      <c r="C12" s="17">
        <v>0</v>
      </c>
      <c r="D12" s="17">
        <v>0</v>
      </c>
      <c r="E12" s="14">
        <v>1</v>
      </c>
      <c r="F12" s="26">
        <v>1</v>
      </c>
      <c r="G12" s="14">
        <v>1</v>
      </c>
      <c r="H12" s="14">
        <v>0</v>
      </c>
      <c r="I12" s="14">
        <v>0</v>
      </c>
    </row>
    <row r="13" spans="1:16" ht="15.75" thickBot="1" x14ac:dyDescent="0.3">
      <c r="A13" s="2">
        <v>100</v>
      </c>
      <c r="B13" s="8" t="s">
        <v>11</v>
      </c>
      <c r="C13" s="13">
        <f>SUM(C3:C12)</f>
        <v>15160282</v>
      </c>
      <c r="D13" s="13">
        <f>SUM(D3:D12)</f>
        <v>16208319</v>
      </c>
      <c r="E13" s="13">
        <f>SUM(E3:E12)</f>
        <v>16169902</v>
      </c>
      <c r="F13" s="13">
        <f>SUM(F3:F12)</f>
        <v>16227121</v>
      </c>
      <c r="G13" s="13">
        <f t="shared" ref="G13:I13" si="0">SUM(G3+G4+G5+G6+G7+G8+ G9+ G10+G11+G12)</f>
        <v>16398601</v>
      </c>
      <c r="H13" s="13">
        <f t="shared" si="0"/>
        <v>16528600</v>
      </c>
      <c r="I13" s="13">
        <f t="shared" si="0"/>
        <v>16628600</v>
      </c>
    </row>
    <row r="14" spans="1:16" x14ac:dyDescent="0.25">
      <c r="A14" s="1">
        <v>211</v>
      </c>
      <c r="B14" s="9" t="s">
        <v>12</v>
      </c>
      <c r="C14" s="16">
        <v>6248</v>
      </c>
      <c r="D14" s="16">
        <v>35542</v>
      </c>
      <c r="E14" s="14">
        <v>30000</v>
      </c>
      <c r="F14" s="26">
        <v>0</v>
      </c>
      <c r="G14" s="14">
        <v>0</v>
      </c>
      <c r="H14" s="14">
        <v>30000</v>
      </c>
      <c r="I14" s="14">
        <v>30000</v>
      </c>
    </row>
    <row r="15" spans="1:16" x14ac:dyDescent="0.25">
      <c r="A15" s="1">
        <v>212</v>
      </c>
      <c r="B15" s="6" t="s">
        <v>27</v>
      </c>
      <c r="C15" s="15">
        <v>1276406</v>
      </c>
      <c r="D15" s="15">
        <v>1384736</v>
      </c>
      <c r="E15" s="14">
        <v>1389800</v>
      </c>
      <c r="F15" s="26">
        <v>1413800</v>
      </c>
      <c r="G15" s="14">
        <v>1388601</v>
      </c>
      <c r="H15" s="14">
        <v>1300000</v>
      </c>
      <c r="I15" s="14">
        <v>1300000</v>
      </c>
    </row>
    <row r="16" spans="1:16" x14ac:dyDescent="0.25">
      <c r="A16" s="1">
        <v>221</v>
      </c>
      <c r="B16" s="6" t="s">
        <v>13</v>
      </c>
      <c r="C16" s="15">
        <v>110470</v>
      </c>
      <c r="D16" s="15">
        <v>117694</v>
      </c>
      <c r="E16" s="14">
        <v>97200</v>
      </c>
      <c r="F16" s="26">
        <v>98200</v>
      </c>
      <c r="G16" s="14">
        <v>95200</v>
      </c>
      <c r="H16" s="14">
        <v>99500</v>
      </c>
      <c r="I16" s="14">
        <v>99500</v>
      </c>
    </row>
    <row r="17" spans="1:9" x14ac:dyDescent="0.25">
      <c r="A17" s="1">
        <v>222</v>
      </c>
      <c r="B17" s="6" t="s">
        <v>34</v>
      </c>
      <c r="C17" s="15">
        <v>50416</v>
      </c>
      <c r="D17" s="15">
        <v>55634</v>
      </c>
      <c r="E17" s="14">
        <v>0</v>
      </c>
      <c r="F17" s="26">
        <v>0</v>
      </c>
      <c r="G17" s="14">
        <v>0</v>
      </c>
      <c r="H17" s="14">
        <v>0</v>
      </c>
      <c r="I17" s="14">
        <v>0</v>
      </c>
    </row>
    <row r="18" spans="1:9" x14ac:dyDescent="0.25">
      <c r="A18" s="1">
        <v>223</v>
      </c>
      <c r="B18" s="6" t="s">
        <v>14</v>
      </c>
      <c r="C18" s="15">
        <v>686701</v>
      </c>
      <c r="D18" s="15">
        <v>807019</v>
      </c>
      <c r="E18" s="14">
        <v>735497</v>
      </c>
      <c r="F18" s="26">
        <v>796877</v>
      </c>
      <c r="G18" s="14">
        <v>664627</v>
      </c>
      <c r="H18" s="14">
        <v>700000</v>
      </c>
      <c r="I18" s="14">
        <v>700000</v>
      </c>
    </row>
    <row r="19" spans="1:9" x14ac:dyDescent="0.25">
      <c r="A19" s="1">
        <v>229</v>
      </c>
      <c r="B19" s="6" t="s">
        <v>29</v>
      </c>
      <c r="C19" s="15">
        <v>2490</v>
      </c>
      <c r="D19" s="15">
        <v>3581</v>
      </c>
      <c r="E19" s="14">
        <v>3000</v>
      </c>
      <c r="F19" s="26">
        <v>5000</v>
      </c>
      <c r="G19" s="14">
        <v>4300</v>
      </c>
      <c r="H19" s="14">
        <v>3000</v>
      </c>
      <c r="I19" s="14">
        <v>3000</v>
      </c>
    </row>
    <row r="20" spans="1:9" x14ac:dyDescent="0.25">
      <c r="A20" s="1">
        <v>230</v>
      </c>
      <c r="B20" s="6" t="s">
        <v>15</v>
      </c>
      <c r="C20" s="15">
        <v>842354</v>
      </c>
      <c r="D20" s="15">
        <v>694253</v>
      </c>
      <c r="E20" s="14">
        <v>500700</v>
      </c>
      <c r="F20" s="26">
        <v>186051</v>
      </c>
      <c r="G20" s="14">
        <v>105901</v>
      </c>
      <c r="H20" s="14">
        <v>110000</v>
      </c>
      <c r="I20" s="14">
        <v>145000</v>
      </c>
    </row>
    <row r="21" spans="1:9" x14ac:dyDescent="0.25">
      <c r="A21" s="1">
        <v>240</v>
      </c>
      <c r="B21" s="6" t="s">
        <v>26</v>
      </c>
      <c r="C21" s="15">
        <v>36196</v>
      </c>
      <c r="D21" s="15">
        <v>27072</v>
      </c>
      <c r="E21" s="14">
        <v>36070</v>
      </c>
      <c r="F21" s="26">
        <v>36070</v>
      </c>
      <c r="G21" s="14">
        <v>36070</v>
      </c>
      <c r="H21" s="14">
        <v>37000</v>
      </c>
      <c r="I21" s="14">
        <v>37000</v>
      </c>
    </row>
    <row r="22" spans="1:9" ht="15.75" thickBot="1" x14ac:dyDescent="0.3">
      <c r="A22" s="1">
        <v>290</v>
      </c>
      <c r="B22" s="7" t="s">
        <v>16</v>
      </c>
      <c r="C22" s="17">
        <v>162468</v>
      </c>
      <c r="D22" s="17">
        <v>105909</v>
      </c>
      <c r="E22" s="14">
        <v>42763</v>
      </c>
      <c r="F22" s="26">
        <v>115621</v>
      </c>
      <c r="G22" s="14">
        <v>35022</v>
      </c>
      <c r="H22" s="14">
        <v>5900</v>
      </c>
      <c r="I22" s="14">
        <v>4900</v>
      </c>
    </row>
    <row r="23" spans="1:9" ht="15.75" thickBot="1" x14ac:dyDescent="0.3">
      <c r="A23" s="2">
        <v>200</v>
      </c>
      <c r="B23" s="8" t="s">
        <v>17</v>
      </c>
      <c r="C23" s="13">
        <f>SUM(C14:C22)</f>
        <v>3173749</v>
      </c>
      <c r="D23" s="13">
        <f>SUM(D14:D22)</f>
        <v>3231440</v>
      </c>
      <c r="E23" s="13">
        <f>SUM(E14:E22)</f>
        <v>2835030</v>
      </c>
      <c r="F23" s="13">
        <f>SUM(F14:F22)</f>
        <v>2651619</v>
      </c>
      <c r="G23" s="13">
        <f>SUM(G14:G22)</f>
        <v>2329721</v>
      </c>
      <c r="H23" s="13">
        <f t="shared" ref="H23:I23" si="1">SUM(H14:H22)</f>
        <v>2285400</v>
      </c>
      <c r="I23" s="13">
        <f t="shared" si="1"/>
        <v>2319400</v>
      </c>
    </row>
    <row r="24" spans="1:9" x14ac:dyDescent="0.25">
      <c r="A24" s="1">
        <v>311</v>
      </c>
      <c r="B24" s="9" t="s">
        <v>18</v>
      </c>
      <c r="C24" s="16">
        <v>159897</v>
      </c>
      <c r="D24" s="16">
        <v>16324</v>
      </c>
      <c r="E24" s="14">
        <v>27591</v>
      </c>
      <c r="F24" s="26">
        <v>44277</v>
      </c>
      <c r="G24" s="14">
        <v>4788</v>
      </c>
      <c r="H24" s="14">
        <v>5000</v>
      </c>
      <c r="I24" s="14">
        <v>5000</v>
      </c>
    </row>
    <row r="25" spans="1:9" ht="15.75" thickBot="1" x14ac:dyDescent="0.3">
      <c r="A25" s="1">
        <v>312</v>
      </c>
      <c r="B25" s="7" t="s">
        <v>19</v>
      </c>
      <c r="C25" s="17">
        <v>4944854</v>
      </c>
      <c r="D25" s="17">
        <v>5730594</v>
      </c>
      <c r="E25" s="14">
        <v>6001171</v>
      </c>
      <c r="F25" s="26">
        <v>6500917</v>
      </c>
      <c r="G25" s="14">
        <v>5926314</v>
      </c>
      <c r="H25" s="14">
        <v>5800000</v>
      </c>
      <c r="I25" s="14">
        <v>6000000</v>
      </c>
    </row>
    <row r="26" spans="1:9" ht="15.75" thickBot="1" x14ac:dyDescent="0.3">
      <c r="A26" s="2">
        <v>310</v>
      </c>
      <c r="B26" s="8" t="s">
        <v>20</v>
      </c>
      <c r="C26" s="13">
        <f t="shared" ref="C26:F26" si="2">SUM(C24:C25)</f>
        <v>5104751</v>
      </c>
      <c r="D26" s="13">
        <f t="shared" si="2"/>
        <v>5746918</v>
      </c>
      <c r="E26" s="13">
        <f t="shared" si="2"/>
        <v>6028762</v>
      </c>
      <c r="F26" s="13">
        <f t="shared" si="2"/>
        <v>6545194</v>
      </c>
      <c r="G26" s="13">
        <f t="shared" ref="G26:I26" si="3">SUM(G24:G25)</f>
        <v>5931102</v>
      </c>
      <c r="H26" s="13">
        <f t="shared" si="3"/>
        <v>5805000</v>
      </c>
      <c r="I26" s="13">
        <f t="shared" si="3"/>
        <v>6005000</v>
      </c>
    </row>
    <row r="27" spans="1:9" ht="15.75" thickBot="1" x14ac:dyDescent="0.3">
      <c r="A27" s="3">
        <v>320</v>
      </c>
      <c r="B27" s="8" t="s">
        <v>21</v>
      </c>
      <c r="C27" s="13">
        <v>1585059</v>
      </c>
      <c r="D27" s="13">
        <v>932359</v>
      </c>
      <c r="E27" s="18">
        <v>733420</v>
      </c>
      <c r="F27" s="27">
        <v>675717</v>
      </c>
      <c r="G27" s="18">
        <v>1394811</v>
      </c>
      <c r="H27" s="18">
        <v>0</v>
      </c>
      <c r="I27" s="18">
        <v>0</v>
      </c>
    </row>
    <row r="28" spans="1:9" ht="15.75" thickBot="1" x14ac:dyDescent="0.3">
      <c r="A28" s="3">
        <v>400</v>
      </c>
      <c r="B28" s="8" t="s">
        <v>22</v>
      </c>
      <c r="C28" s="13">
        <v>1833824</v>
      </c>
      <c r="D28" s="13">
        <v>1788778</v>
      </c>
      <c r="E28" s="18">
        <v>2664518</v>
      </c>
      <c r="F28" s="27">
        <v>1365169</v>
      </c>
      <c r="G28" s="18">
        <v>3566402</v>
      </c>
      <c r="H28" s="18">
        <v>1531000</v>
      </c>
      <c r="I28" s="18">
        <v>3397000</v>
      </c>
    </row>
    <row r="29" spans="1:9" ht="15.75" thickBot="1" x14ac:dyDescent="0.3">
      <c r="A29" s="4">
        <v>500</v>
      </c>
      <c r="B29" s="8" t="s">
        <v>23</v>
      </c>
      <c r="C29" s="13">
        <v>0</v>
      </c>
      <c r="D29" s="13">
        <v>0</v>
      </c>
      <c r="E29" s="18">
        <v>0</v>
      </c>
      <c r="F29" s="27">
        <v>729238</v>
      </c>
      <c r="G29" s="18">
        <v>1639530</v>
      </c>
      <c r="H29" s="18">
        <v>2700000</v>
      </c>
      <c r="I29" s="18">
        <v>1100000</v>
      </c>
    </row>
    <row r="30" spans="1:9" ht="16.5" thickBot="1" x14ac:dyDescent="0.3">
      <c r="A30" s="5"/>
      <c r="B30" s="8" t="s">
        <v>24</v>
      </c>
      <c r="C30" s="21">
        <v>357477</v>
      </c>
      <c r="D30" s="21">
        <v>828782</v>
      </c>
      <c r="E30" s="18">
        <v>647368</v>
      </c>
      <c r="F30" s="27">
        <v>1113142</v>
      </c>
      <c r="G30" s="18">
        <v>719833</v>
      </c>
      <c r="H30" s="18">
        <v>650000</v>
      </c>
      <c r="I30" s="18">
        <v>650000</v>
      </c>
    </row>
    <row r="31" spans="1:9" ht="15.75" thickBot="1" x14ac:dyDescent="0.3">
      <c r="A31" s="24"/>
      <c r="B31" s="25" t="s">
        <v>25</v>
      </c>
      <c r="C31" s="19">
        <f t="shared" ref="C31:G31" si="4">SUM(C13+C23+C26+C27+C28+C29+C30)</f>
        <v>27215142</v>
      </c>
      <c r="D31" s="19">
        <f t="shared" si="4"/>
        <v>28736596</v>
      </c>
      <c r="E31" s="19">
        <f t="shared" si="4"/>
        <v>29079000</v>
      </c>
      <c r="F31" s="19">
        <f t="shared" si="4"/>
        <v>29307200</v>
      </c>
      <c r="G31" s="19">
        <f t="shared" si="4"/>
        <v>31980000</v>
      </c>
      <c r="H31" s="19">
        <f t="shared" ref="H31" si="5">SUM(H13+H23+H26+H27+H28+H29+H30)</f>
        <v>29500000</v>
      </c>
      <c r="I31" s="19">
        <f t="shared" ref="I31" si="6">SUM(I13+I23+I26+I27+I28+I29+I30)</f>
        <v>30100000</v>
      </c>
    </row>
    <row r="34" spans="1:9" x14ac:dyDescent="0.25">
      <c r="A34" t="s">
        <v>30</v>
      </c>
    </row>
    <row r="35" spans="1:9" ht="15.75" thickBot="1" x14ac:dyDescent="0.3"/>
    <row r="36" spans="1:9" ht="15.75" thickBot="1" x14ac:dyDescent="0.3">
      <c r="A36" s="24"/>
      <c r="B36" s="25" t="s">
        <v>25</v>
      </c>
      <c r="C36" s="19">
        <v>27215142</v>
      </c>
      <c r="D36" s="19">
        <v>28736596</v>
      </c>
      <c r="E36" s="19">
        <v>29079000</v>
      </c>
      <c r="F36" s="19">
        <v>29307200</v>
      </c>
      <c r="G36" s="19">
        <v>31980000</v>
      </c>
      <c r="H36" s="28">
        <v>29500000</v>
      </c>
      <c r="I36" s="19">
        <v>30100000</v>
      </c>
    </row>
    <row r="37" spans="1:9" ht="15.75" thickBot="1" x14ac:dyDescent="0.3">
      <c r="A37" s="24"/>
      <c r="B37" s="25" t="s">
        <v>32</v>
      </c>
      <c r="C37" s="19">
        <v>23589353</v>
      </c>
      <c r="D37" s="19">
        <v>27515512</v>
      </c>
      <c r="E37" s="19">
        <v>29079000</v>
      </c>
      <c r="F37" s="19">
        <v>29307200</v>
      </c>
      <c r="G37" s="19">
        <v>31980000</v>
      </c>
      <c r="H37" s="28">
        <v>29500000</v>
      </c>
      <c r="I37" s="19">
        <v>30100000</v>
      </c>
    </row>
    <row r="38" spans="1:9" ht="15.75" thickBot="1" x14ac:dyDescent="0.3">
      <c r="A38" s="24"/>
      <c r="B38" s="25" t="s">
        <v>31</v>
      </c>
      <c r="C38" s="19">
        <f t="shared" ref="C38:G38" si="7">SUM(C36-C37)</f>
        <v>3625789</v>
      </c>
      <c r="D38" s="19">
        <f t="shared" si="7"/>
        <v>1221084</v>
      </c>
      <c r="E38" s="19">
        <f t="shared" si="7"/>
        <v>0</v>
      </c>
      <c r="F38" s="19">
        <f t="shared" si="7"/>
        <v>0</v>
      </c>
      <c r="G38" s="19">
        <f t="shared" si="7"/>
        <v>0</v>
      </c>
      <c r="H38" s="19">
        <f t="shared" ref="H38:I38" si="8">SUM(H36-H37)</f>
        <v>0</v>
      </c>
      <c r="I38" s="19">
        <f t="shared" si="8"/>
        <v>0</v>
      </c>
    </row>
    <row r="40" spans="1:9" ht="15.75" thickBot="1" x14ac:dyDescent="0.3"/>
    <row r="41" spans="1:9" ht="15.75" thickBot="1" x14ac:dyDescent="0.3">
      <c r="A41" s="30"/>
      <c r="B41" s="31" t="s">
        <v>38</v>
      </c>
      <c r="C41" s="41">
        <f t="shared" ref="C41:G41" si="9">SUM(C13+C23-C20+C26+C30)</f>
        <v>22953905</v>
      </c>
      <c r="D41" s="46">
        <f t="shared" si="9"/>
        <v>25321206</v>
      </c>
      <c r="E41" s="41">
        <f t="shared" si="9"/>
        <v>25180362</v>
      </c>
      <c r="F41" s="46">
        <f t="shared" si="9"/>
        <v>26351025</v>
      </c>
      <c r="G41" s="41">
        <f t="shared" si="9"/>
        <v>25273356</v>
      </c>
      <c r="H41" s="40">
        <f t="shared" ref="H41:I41" si="10">SUM(H13+H23-H20+H26+H30)</f>
        <v>25159000</v>
      </c>
      <c r="I41" s="40">
        <f t="shared" si="10"/>
        <v>25458000</v>
      </c>
    </row>
    <row r="42" spans="1:9" ht="15.75" thickBot="1" x14ac:dyDescent="0.3">
      <c r="A42" s="32"/>
      <c r="B42" s="33" t="s">
        <v>39</v>
      </c>
      <c r="C42" s="45">
        <v>20289439</v>
      </c>
      <c r="D42" s="43">
        <v>23497730</v>
      </c>
      <c r="E42" s="45">
        <v>25032562</v>
      </c>
      <c r="F42" s="43">
        <v>25817502</v>
      </c>
      <c r="G42" s="45">
        <v>25239986</v>
      </c>
      <c r="H42" s="42">
        <v>24982400</v>
      </c>
      <c r="I42" s="42">
        <v>25282882</v>
      </c>
    </row>
    <row r="43" spans="1:9" ht="15.75" thickBot="1" x14ac:dyDescent="0.3">
      <c r="A43" s="49"/>
      <c r="B43" s="37" t="s">
        <v>40</v>
      </c>
      <c r="C43" s="50">
        <f t="shared" ref="C43:G43" si="11">SUM(C41-C42)</f>
        <v>2664466</v>
      </c>
      <c r="D43" s="51">
        <f t="shared" si="11"/>
        <v>1823476</v>
      </c>
      <c r="E43" s="50">
        <f t="shared" si="11"/>
        <v>147800</v>
      </c>
      <c r="F43" s="51">
        <f t="shared" si="11"/>
        <v>533523</v>
      </c>
      <c r="G43" s="50">
        <f t="shared" si="11"/>
        <v>33370</v>
      </c>
      <c r="H43" s="50">
        <f t="shared" ref="H43:I43" si="12">SUM(H41-H42)</f>
        <v>176600</v>
      </c>
      <c r="I43" s="50">
        <f t="shared" si="12"/>
        <v>175118</v>
      </c>
    </row>
    <row r="44" spans="1:9" x14ac:dyDescent="0.25">
      <c r="A44" s="34"/>
      <c r="B44" s="35" t="s">
        <v>41</v>
      </c>
      <c r="C44" s="47">
        <f t="shared" ref="C44:G44" si="13">SUM(C20+C27)</f>
        <v>2427413</v>
      </c>
      <c r="D44" s="39">
        <f t="shared" si="13"/>
        <v>1626612</v>
      </c>
      <c r="E44" s="47">
        <f t="shared" si="13"/>
        <v>1234120</v>
      </c>
      <c r="F44" s="39">
        <f t="shared" si="13"/>
        <v>861768</v>
      </c>
      <c r="G44" s="47">
        <f t="shared" si="13"/>
        <v>1500712</v>
      </c>
      <c r="H44" s="47">
        <f t="shared" ref="H44:I44" si="14">SUM(H20+H27)</f>
        <v>110000</v>
      </c>
      <c r="I44" s="47">
        <f t="shared" si="14"/>
        <v>145000</v>
      </c>
    </row>
    <row r="45" spans="1:9" ht="15.75" thickBot="1" x14ac:dyDescent="0.3">
      <c r="A45" s="32"/>
      <c r="B45" s="33" t="s">
        <v>42</v>
      </c>
      <c r="C45" s="42">
        <v>2925423</v>
      </c>
      <c r="D45" s="44">
        <v>3597658</v>
      </c>
      <c r="E45" s="42">
        <v>3629320</v>
      </c>
      <c r="F45" s="44">
        <v>2783973</v>
      </c>
      <c r="G45" s="42">
        <v>5742138</v>
      </c>
      <c r="H45" s="44">
        <v>3635482</v>
      </c>
      <c r="I45" s="42">
        <v>3735000</v>
      </c>
    </row>
    <row r="46" spans="1:9" ht="15.75" thickBot="1" x14ac:dyDescent="0.3">
      <c r="A46" s="49"/>
      <c r="B46" s="37" t="s">
        <v>40</v>
      </c>
      <c r="C46" s="50">
        <f t="shared" ref="C46:G46" si="15">SUM(C44-C45)</f>
        <v>-498010</v>
      </c>
      <c r="D46" s="51">
        <f t="shared" si="15"/>
        <v>-1971046</v>
      </c>
      <c r="E46" s="50">
        <f t="shared" si="15"/>
        <v>-2395200</v>
      </c>
      <c r="F46" s="51">
        <f t="shared" si="15"/>
        <v>-1922205</v>
      </c>
      <c r="G46" s="50">
        <f t="shared" si="15"/>
        <v>-4241426</v>
      </c>
      <c r="H46" s="50">
        <f t="shared" ref="H46:I46" si="16">SUM(H44-H45)</f>
        <v>-3525482</v>
      </c>
      <c r="I46" s="50">
        <f t="shared" si="16"/>
        <v>-3590000</v>
      </c>
    </row>
    <row r="47" spans="1:9" ht="15.75" thickBot="1" x14ac:dyDescent="0.3">
      <c r="A47" s="38"/>
      <c r="B47" s="29" t="s">
        <v>43</v>
      </c>
      <c r="C47" s="45">
        <v>1833824</v>
      </c>
      <c r="D47" s="43">
        <v>1788778</v>
      </c>
      <c r="E47" s="45">
        <v>2664518</v>
      </c>
      <c r="F47" s="48">
        <v>2094407</v>
      </c>
      <c r="G47" s="45">
        <v>5205932</v>
      </c>
      <c r="H47" s="45">
        <v>4231000</v>
      </c>
      <c r="I47" s="45">
        <v>4497000</v>
      </c>
    </row>
    <row r="48" spans="1:9" ht="15.75" thickBot="1" x14ac:dyDescent="0.3">
      <c r="A48" s="36"/>
      <c r="B48" s="37" t="s">
        <v>44</v>
      </c>
      <c r="C48" s="41">
        <v>374491</v>
      </c>
      <c r="D48" s="46">
        <v>420124</v>
      </c>
      <c r="E48" s="41">
        <v>417118</v>
      </c>
      <c r="F48" s="46">
        <v>705725</v>
      </c>
      <c r="G48" s="41">
        <v>997876</v>
      </c>
      <c r="H48" s="46">
        <v>882118</v>
      </c>
      <c r="I48" s="41">
        <v>1082118</v>
      </c>
    </row>
    <row r="49" spans="1:9" ht="15.75" thickBot="1" x14ac:dyDescent="0.3">
      <c r="A49" s="52"/>
      <c r="B49" s="29" t="s">
        <v>40</v>
      </c>
      <c r="C49" s="53">
        <f t="shared" ref="C49:H49" si="17">SUM(C47-C48)</f>
        <v>1459333</v>
      </c>
      <c r="D49" s="55">
        <f t="shared" si="17"/>
        <v>1368654</v>
      </c>
      <c r="E49" s="53">
        <f t="shared" si="17"/>
        <v>2247400</v>
      </c>
      <c r="F49" s="55">
        <f t="shared" si="17"/>
        <v>1388682</v>
      </c>
      <c r="G49" s="53">
        <f t="shared" si="17"/>
        <v>4208056</v>
      </c>
      <c r="H49" s="54">
        <f t="shared" si="17"/>
        <v>3348882</v>
      </c>
      <c r="I49" s="53">
        <f t="shared" ref="I49" si="18">SUM(I47-I48)</f>
        <v>3414882</v>
      </c>
    </row>
    <row r="50" spans="1:9" ht="15.75" thickBot="1" x14ac:dyDescent="0.3">
      <c r="A50" s="56"/>
      <c r="B50" s="57" t="s">
        <v>45</v>
      </c>
      <c r="C50" s="58">
        <f t="shared" ref="C50:I50" si="19">SUM(C43+C46+C49)</f>
        <v>3625789</v>
      </c>
      <c r="D50" s="60">
        <f t="shared" si="19"/>
        <v>1221084</v>
      </c>
      <c r="E50" s="58">
        <f t="shared" si="19"/>
        <v>0</v>
      </c>
      <c r="F50" s="60">
        <f t="shared" si="19"/>
        <v>0</v>
      </c>
      <c r="G50" s="58">
        <f t="shared" si="19"/>
        <v>0</v>
      </c>
      <c r="H50" s="59">
        <f t="shared" si="19"/>
        <v>0</v>
      </c>
      <c r="I50" s="59">
        <f t="shared" si="19"/>
        <v>0</v>
      </c>
    </row>
  </sheetData>
  <phoneticPr fontId="0" type="noConversion"/>
  <pageMargins left="0.7" right="0.7" top="0.75" bottom="0.75" header="0.3" footer="0.3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Hárok1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Ondrejková</dc:creator>
  <cp:lastModifiedBy>Ing. Janka Mokošová</cp:lastModifiedBy>
  <cp:lastPrinted>2020-11-05T12:38:43Z</cp:lastPrinted>
  <dcterms:created xsi:type="dcterms:W3CDTF">2012-11-20T06:50:04Z</dcterms:created>
  <dcterms:modified xsi:type="dcterms:W3CDTF">2020-11-24T08:47:07Z</dcterms:modified>
</cp:coreProperties>
</file>